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65" windowWidth="9720" windowHeight="4455" tabRatio="727" activeTab="0"/>
  </bookViews>
  <sheets>
    <sheet name="G Nut U" sheetId="1" r:id="rId1"/>
  </sheets>
  <definedNames>
    <definedName name="_xlnm.Print_Area" localSheetId="0">'G Nut U'!$A$1:$O$35</definedName>
    <definedName name="_xlnm.Print_Titles" localSheetId="0">'G Nut U'!$A:$A,'G Nut U'!$2:$5</definedName>
  </definedNames>
  <calcPr fullCalcOnLoad="1"/>
</workbook>
</file>

<file path=xl/sharedStrings.xml><?xml version="1.0" encoding="utf-8"?>
<sst xmlns="http://schemas.openxmlformats.org/spreadsheetml/2006/main" count="50" uniqueCount="43">
  <si>
    <t>Andhra Pradesh</t>
  </si>
  <si>
    <t xml:space="preserve">Bihar                       </t>
  </si>
  <si>
    <t>Chhattisgarh</t>
  </si>
  <si>
    <t>Goa</t>
  </si>
  <si>
    <t>Gujarat</t>
  </si>
  <si>
    <t xml:space="preserve">Haryana </t>
  </si>
  <si>
    <t xml:space="preserve">Himachal Pradesh </t>
  </si>
  <si>
    <t>Karnataka</t>
  </si>
  <si>
    <t>Kerala</t>
  </si>
  <si>
    <t>Madhya Pradesh</t>
  </si>
  <si>
    <t>Maharashtra</t>
  </si>
  <si>
    <t>Nagaland</t>
  </si>
  <si>
    <t>Orissa</t>
  </si>
  <si>
    <t>Punjab</t>
  </si>
  <si>
    <t>Rajasthan</t>
  </si>
  <si>
    <t>Tamil Nadu</t>
  </si>
  <si>
    <t xml:space="preserve">Tripura </t>
  </si>
  <si>
    <t>Uttar Pradesh</t>
  </si>
  <si>
    <t>West Bengal</t>
  </si>
  <si>
    <t xml:space="preserve">All India                             </t>
  </si>
  <si>
    <t>Arunachal Pradesh</t>
  </si>
  <si>
    <t>Manipur</t>
  </si>
  <si>
    <t>Jammu &amp; Kashmir</t>
  </si>
  <si>
    <t>Jharkhand</t>
  </si>
  <si>
    <t>D &amp; N Havelli</t>
  </si>
  <si>
    <t xml:space="preserve">Pondicherry    </t>
  </si>
  <si>
    <t>Uttarakhand</t>
  </si>
  <si>
    <t>2009-10</t>
  </si>
  <si>
    <t>2010-11</t>
  </si>
  <si>
    <t>Others</t>
  </si>
  <si>
    <t>2011-12</t>
  </si>
  <si>
    <t>Area</t>
  </si>
  <si>
    <t>Production</t>
  </si>
  <si>
    <t>Yield</t>
  </si>
  <si>
    <t>State-wise  area, production and yield of Groundnut for the period for the year 2009-10, 2010-11 and 2011-12</t>
  </si>
  <si>
    <t>%</t>
  </si>
  <si>
    <t>STATES</t>
  </si>
  <si>
    <t>Area ('000 hectares)</t>
  </si>
  <si>
    <t>Production ('000 Tonnes)</t>
  </si>
  <si>
    <t>Yield (kg/hectare)</t>
  </si>
  <si>
    <t>Average of three years</t>
  </si>
  <si>
    <t xml:space="preserve">% </t>
  </si>
  <si>
    <t xml:space="preserve">Cumulative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</si>
</sst>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</numFmts>
  <fonts count="41">
    <font>
      <sz val="10"/>
      <name val="Arial"/>
      <family val="0"/>
    </font>
    <font>
      <sz val="12"/>
      <name val="Arial"/>
      <family val="2"/>
    </font>
    <font>
      <sz val="1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8" fontId="1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 vertical="center"/>
    </xf>
    <xf numFmtId="1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8" fontId="1" fillId="0" borderId="14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/>
    </xf>
    <xf numFmtId="178" fontId="1" fillId="0" borderId="15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vertical="center" wrapText="1"/>
    </xf>
    <xf numFmtId="178" fontId="1" fillId="0" borderId="15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78" fontId="1" fillId="0" borderId="20" xfId="0" applyNumberFormat="1" applyFont="1" applyBorder="1" applyAlignment="1">
      <alignment vertical="center"/>
    </xf>
    <xf numFmtId="0" fontId="5" fillId="0" borderId="15" xfId="0" applyFont="1" applyBorder="1" applyAlignment="1">
      <alignment/>
    </xf>
    <xf numFmtId="178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horizontal="right" vertical="center"/>
    </xf>
    <xf numFmtId="1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1" fillId="0" borderId="23" xfId="0" applyNumberFormat="1" applyFont="1" applyBorder="1" applyAlignment="1">
      <alignment vertical="center"/>
    </xf>
    <xf numFmtId="178" fontId="1" fillId="0" borderId="24" xfId="0" applyNumberFormat="1" applyFont="1" applyBorder="1" applyAlignment="1">
      <alignment vertical="center"/>
    </xf>
    <xf numFmtId="1" fontId="1" fillId="0" borderId="24" xfId="0" applyNumberFormat="1" applyFont="1" applyBorder="1" applyAlignment="1">
      <alignment vertical="center"/>
    </xf>
    <xf numFmtId="178" fontId="1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1" fillId="0" borderId="32" xfId="0" applyNumberFormat="1" applyFont="1" applyBorder="1" applyAlignment="1">
      <alignment vertical="top"/>
    </xf>
    <xf numFmtId="178" fontId="1" fillId="0" borderId="15" xfId="0" applyNumberFormat="1" applyFont="1" applyBorder="1" applyAlignment="1">
      <alignment vertical="top"/>
    </xf>
    <xf numFmtId="178" fontId="1" fillId="0" borderId="33" xfId="0" applyNumberFormat="1" applyFont="1" applyBorder="1" applyAlignment="1">
      <alignment vertical="top"/>
    </xf>
    <xf numFmtId="178" fontId="6" fillId="0" borderId="26" xfId="0" applyNumberFormat="1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view="pageBreakPreview" zoomScale="80" zoomScaleNormal="60" zoomScaleSheetLayoutView="80" zoomScalePageLayoutView="0" workbookViewId="0" topLeftCell="A1">
      <selection activeCell="O10" sqref="O10"/>
    </sheetView>
  </sheetViews>
  <sheetFormatPr defaultColWidth="9.140625" defaultRowHeight="12.75"/>
  <cols>
    <col min="1" max="1" width="23.421875" style="4" customWidth="1"/>
    <col min="2" max="3" width="11.140625" style="4" customWidth="1"/>
    <col min="4" max="4" width="12.421875" style="4" customWidth="1"/>
    <col min="5" max="9" width="11.140625" style="4" customWidth="1"/>
    <col min="10" max="10" width="11.28125" style="4" customWidth="1"/>
    <col min="11" max="11" width="9.140625" style="4" customWidth="1"/>
    <col min="12" max="12" width="13.421875" style="4" bestFit="1" customWidth="1"/>
    <col min="13" max="13" width="9.140625" style="4" customWidth="1"/>
    <col min="14" max="14" width="14.421875" style="4" bestFit="1" customWidth="1"/>
    <col min="15" max="15" width="13.7109375" style="4" bestFit="1" customWidth="1"/>
    <col min="16" max="16384" width="9.140625" style="4" customWidth="1"/>
  </cols>
  <sheetData>
    <row r="2" spans="1:15" ht="23.2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3.25" customHeight="1" thickBot="1">
      <c r="A3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</row>
    <row r="4" spans="1:15" ht="27.75" customHeight="1" thickBot="1">
      <c r="A4" s="56" t="s">
        <v>36</v>
      </c>
      <c r="B4" s="50" t="s">
        <v>37</v>
      </c>
      <c r="C4" s="51"/>
      <c r="D4" s="52"/>
      <c r="E4" s="50" t="s">
        <v>38</v>
      </c>
      <c r="F4" s="51"/>
      <c r="G4" s="52"/>
      <c r="H4" s="50" t="s">
        <v>39</v>
      </c>
      <c r="I4" s="51"/>
      <c r="J4" s="52"/>
      <c r="K4" s="50" t="s">
        <v>40</v>
      </c>
      <c r="L4" s="51"/>
      <c r="M4" s="52"/>
      <c r="N4" s="45" t="s">
        <v>41</v>
      </c>
      <c r="O4" s="45" t="s">
        <v>42</v>
      </c>
    </row>
    <row r="5" spans="1:15" ht="36.75" customHeight="1" thickBot="1">
      <c r="A5" s="57"/>
      <c r="B5" s="46" t="s">
        <v>27</v>
      </c>
      <c r="C5" s="46" t="s">
        <v>28</v>
      </c>
      <c r="D5" s="46" t="s">
        <v>30</v>
      </c>
      <c r="E5" s="46" t="s">
        <v>27</v>
      </c>
      <c r="F5" s="46" t="s">
        <v>28</v>
      </c>
      <c r="G5" s="46" t="s">
        <v>30</v>
      </c>
      <c r="H5" s="46" t="s">
        <v>27</v>
      </c>
      <c r="I5" s="46" t="s">
        <v>28</v>
      </c>
      <c r="J5" s="46" t="s">
        <v>30</v>
      </c>
      <c r="K5" s="47" t="s">
        <v>31</v>
      </c>
      <c r="L5" s="47" t="s">
        <v>32</v>
      </c>
      <c r="M5" s="47" t="s">
        <v>33</v>
      </c>
      <c r="N5" s="48" t="s">
        <v>32</v>
      </c>
      <c r="O5" s="48" t="s">
        <v>35</v>
      </c>
    </row>
    <row r="6" spans="1:15" ht="26.25" customHeight="1">
      <c r="A6" s="16" t="s">
        <v>4</v>
      </c>
      <c r="B6" s="17">
        <v>1822</v>
      </c>
      <c r="C6" s="17">
        <v>1806</v>
      </c>
      <c r="D6" s="17">
        <v>1686</v>
      </c>
      <c r="E6" s="17">
        <v>1757</v>
      </c>
      <c r="F6" s="17">
        <v>3366.1</v>
      </c>
      <c r="G6" s="17">
        <v>2717</v>
      </c>
      <c r="H6" s="10">
        <v>964.324917672887</v>
      </c>
      <c r="I6" s="10">
        <v>1863.842746400886</v>
      </c>
      <c r="J6" s="10">
        <v>1611.5065243179124</v>
      </c>
      <c r="K6" s="17">
        <f>AVERAGE(B6:D6)</f>
        <v>1771.3333333333333</v>
      </c>
      <c r="L6" s="17">
        <f>AVERAGE(E6:G6)</f>
        <v>2613.366666666667</v>
      </c>
      <c r="M6" s="10">
        <f aca="true" t="shared" si="0" ref="M6:M35">L6/K6*1000</f>
        <v>1475.366955212646</v>
      </c>
      <c r="N6" s="17">
        <f>L6/6885.7*100</f>
        <v>37.95353655643823</v>
      </c>
      <c r="O6" s="30">
        <f>N6</f>
        <v>37.95353655643823</v>
      </c>
    </row>
    <row r="7" spans="1:15" ht="26.25" customHeight="1">
      <c r="A7" s="18" t="s">
        <v>0</v>
      </c>
      <c r="B7" s="3">
        <v>1301</v>
      </c>
      <c r="C7" s="3">
        <v>1622</v>
      </c>
      <c r="D7" s="3">
        <v>1307</v>
      </c>
      <c r="E7" s="3">
        <v>1006</v>
      </c>
      <c r="F7" s="3">
        <v>1458</v>
      </c>
      <c r="G7" s="3">
        <v>844</v>
      </c>
      <c r="H7" s="2">
        <v>773.2513451191392</v>
      </c>
      <c r="I7" s="2">
        <v>898.8902589395807</v>
      </c>
      <c r="J7" s="2">
        <v>645.7536342769702</v>
      </c>
      <c r="K7" s="1">
        <f>AVERAGE(B7:D7)</f>
        <v>1410</v>
      </c>
      <c r="L7" s="1">
        <f>AVERAGE(E7:G7)</f>
        <v>1102.6666666666667</v>
      </c>
      <c r="M7" s="2">
        <f t="shared" si="0"/>
        <v>782.0330969267139</v>
      </c>
      <c r="N7" s="1">
        <f>L7/6885.7*100</f>
        <v>16.01386448242977</v>
      </c>
      <c r="O7" s="39">
        <f>O6+N7</f>
        <v>53.967401038868005</v>
      </c>
    </row>
    <row r="8" spans="1:15" ht="26.25" customHeight="1">
      <c r="A8" s="18" t="s">
        <v>15</v>
      </c>
      <c r="B8" s="1">
        <v>412.8</v>
      </c>
      <c r="C8" s="1">
        <v>385.6</v>
      </c>
      <c r="D8" s="1">
        <v>385.61</v>
      </c>
      <c r="E8" s="1">
        <v>889.77</v>
      </c>
      <c r="F8" s="1">
        <v>895.7</v>
      </c>
      <c r="G8" s="1">
        <v>1060.65</v>
      </c>
      <c r="H8" s="2">
        <v>2155.4505813953488</v>
      </c>
      <c r="I8" s="2">
        <v>2322.8734439834025</v>
      </c>
      <c r="J8" s="2">
        <v>2750.57700785768</v>
      </c>
      <c r="K8" s="1">
        <f>AVERAGE(B8:D8)</f>
        <v>394.6700000000001</v>
      </c>
      <c r="L8" s="1">
        <f>AVERAGE(E8:G8)</f>
        <v>948.7066666666666</v>
      </c>
      <c r="M8" s="2">
        <f>L8/K8*1000</f>
        <v>2403.7972652258</v>
      </c>
      <c r="N8" s="1">
        <f>L8/6885.7*100</f>
        <v>13.777926233595228</v>
      </c>
      <c r="O8" s="39">
        <f>O9+N8</f>
        <v>76.16374031204768</v>
      </c>
    </row>
    <row r="9" spans="1:15" ht="26.25" customHeight="1">
      <c r="A9" s="18" t="s">
        <v>7</v>
      </c>
      <c r="B9" s="1">
        <v>818</v>
      </c>
      <c r="C9" s="1">
        <v>848</v>
      </c>
      <c r="D9" s="1">
        <v>677</v>
      </c>
      <c r="E9" s="1">
        <v>512</v>
      </c>
      <c r="F9" s="1">
        <v>742</v>
      </c>
      <c r="G9" s="1">
        <v>485</v>
      </c>
      <c r="H9" s="2">
        <v>625.916870415648</v>
      </c>
      <c r="I9" s="2">
        <v>875</v>
      </c>
      <c r="J9" s="2">
        <v>716.3958641063516</v>
      </c>
      <c r="K9" s="1">
        <f>AVERAGE(B9:D9)</f>
        <v>781</v>
      </c>
      <c r="L9" s="1">
        <f>AVERAGE(E9:G9)</f>
        <v>579.6666666666666</v>
      </c>
      <c r="M9" s="2">
        <f>L9/K9*1000</f>
        <v>742.2108408023901</v>
      </c>
      <c r="N9" s="1">
        <f>L9/6885.7*100</f>
        <v>8.418413039584452</v>
      </c>
      <c r="O9" s="39">
        <f>O7+N9</f>
        <v>62.385814078452455</v>
      </c>
    </row>
    <row r="10" spans="1:15" ht="26.25" customHeight="1">
      <c r="A10" s="31" t="s">
        <v>14</v>
      </c>
      <c r="B10" s="32">
        <v>326</v>
      </c>
      <c r="C10" s="32">
        <v>346.9</v>
      </c>
      <c r="D10" s="33">
        <v>418.13</v>
      </c>
      <c r="E10" s="32">
        <v>354.458</v>
      </c>
      <c r="F10" s="32">
        <v>681.1</v>
      </c>
      <c r="G10" s="33">
        <v>805.37</v>
      </c>
      <c r="H10" s="34">
        <v>1087.2944785276075</v>
      </c>
      <c r="I10" s="34">
        <v>1963.3900259440761</v>
      </c>
      <c r="J10" s="34">
        <v>1926.1234544280487</v>
      </c>
      <c r="K10" s="33">
        <f aca="true" t="shared" si="1" ref="K10:K31">AVERAGE(B10:D10)</f>
        <v>363.6766666666667</v>
      </c>
      <c r="L10" s="33">
        <f aca="true" t="shared" si="2" ref="L10:L31">AVERAGE(E10:G10)</f>
        <v>613.6426666666666</v>
      </c>
      <c r="M10" s="34">
        <f t="shared" si="0"/>
        <v>1687.3303208894347</v>
      </c>
      <c r="N10" s="33">
        <f aca="true" t="shared" si="3" ref="N10:N31">L10/6885.7*100</f>
        <v>8.911841449186962</v>
      </c>
      <c r="O10" s="40">
        <f>O8+N10</f>
        <v>85.07558176123464</v>
      </c>
    </row>
    <row r="11" spans="1:15" ht="26.25" customHeight="1">
      <c r="A11" s="21" t="s">
        <v>10</v>
      </c>
      <c r="B11" s="22">
        <v>321</v>
      </c>
      <c r="C11" s="22">
        <v>357</v>
      </c>
      <c r="D11" s="22">
        <v>303</v>
      </c>
      <c r="E11" s="22">
        <v>359</v>
      </c>
      <c r="F11" s="22">
        <v>460</v>
      </c>
      <c r="G11" s="22">
        <v>351</v>
      </c>
      <c r="H11" s="2">
        <v>1118.380062305296</v>
      </c>
      <c r="I11" s="2">
        <v>1288.515406162465</v>
      </c>
      <c r="J11" s="2">
        <v>1158.4158415841584</v>
      </c>
      <c r="K11" s="1">
        <f t="shared" si="1"/>
        <v>327</v>
      </c>
      <c r="L11" s="1">
        <f t="shared" si="2"/>
        <v>390</v>
      </c>
      <c r="M11" s="2">
        <f t="shared" si="0"/>
        <v>1192.6605504587155</v>
      </c>
      <c r="N11" s="1">
        <f t="shared" si="3"/>
        <v>5.663912165792875</v>
      </c>
      <c r="O11" s="39">
        <f aca="true" t="shared" si="4" ref="O11:O31">O10+N11</f>
        <v>90.73949392702752</v>
      </c>
    </row>
    <row r="12" spans="1:15" ht="26.25" customHeight="1">
      <c r="A12" s="18" t="s">
        <v>9</v>
      </c>
      <c r="B12" s="3">
        <v>188.1</v>
      </c>
      <c r="C12" s="3">
        <v>201.6</v>
      </c>
      <c r="D12" s="3">
        <v>213</v>
      </c>
      <c r="E12" s="3">
        <v>217.9</v>
      </c>
      <c r="F12" s="3">
        <v>301.6</v>
      </c>
      <c r="G12" s="3">
        <v>344.6</v>
      </c>
      <c r="H12" s="2">
        <v>1158.4263689526847</v>
      </c>
      <c r="I12" s="2">
        <v>1496.0317460317463</v>
      </c>
      <c r="J12" s="2">
        <v>1617.8403755868546</v>
      </c>
      <c r="K12" s="1">
        <f t="shared" si="1"/>
        <v>200.9</v>
      </c>
      <c r="L12" s="1">
        <f t="shared" si="2"/>
        <v>288.03333333333336</v>
      </c>
      <c r="M12" s="2">
        <f t="shared" si="0"/>
        <v>1433.7149493943919</v>
      </c>
      <c r="N12" s="1">
        <f t="shared" si="3"/>
        <v>4.183065386719337</v>
      </c>
      <c r="O12" s="39">
        <f t="shared" si="4"/>
        <v>94.92255931374686</v>
      </c>
    </row>
    <row r="13" spans="1:15" ht="26.25" customHeight="1">
      <c r="A13" s="18" t="s">
        <v>18</v>
      </c>
      <c r="B13" s="1">
        <v>65.858</v>
      </c>
      <c r="C13" s="1">
        <v>62.119</v>
      </c>
      <c r="D13" s="1">
        <v>54.44</v>
      </c>
      <c r="E13" s="1">
        <v>113.018</v>
      </c>
      <c r="F13" s="1">
        <v>103.17099999999999</v>
      </c>
      <c r="G13" s="1">
        <v>105.574</v>
      </c>
      <c r="H13" s="2">
        <v>1716.0861246925201</v>
      </c>
      <c r="I13" s="2">
        <v>1660.8606062557349</v>
      </c>
      <c r="J13" s="2">
        <v>1939.2725936811169</v>
      </c>
      <c r="K13" s="1">
        <f t="shared" si="1"/>
        <v>60.80566666666667</v>
      </c>
      <c r="L13" s="1">
        <f t="shared" si="2"/>
        <v>107.25433333333332</v>
      </c>
      <c r="M13" s="2">
        <f t="shared" si="0"/>
        <v>1763.8871377119453</v>
      </c>
      <c r="N13" s="1">
        <f t="shared" si="3"/>
        <v>1.5576387779504381</v>
      </c>
      <c r="O13" s="39">
        <f t="shared" si="4"/>
        <v>96.4801980916973</v>
      </c>
    </row>
    <row r="14" spans="1:15" ht="26.25" customHeight="1">
      <c r="A14" s="18" t="s">
        <v>12</v>
      </c>
      <c r="B14" s="1">
        <v>76.3</v>
      </c>
      <c r="C14" s="1">
        <v>72.80000000000001</v>
      </c>
      <c r="D14" s="1">
        <v>66.28</v>
      </c>
      <c r="E14" s="1">
        <v>89.2</v>
      </c>
      <c r="F14" s="1">
        <v>85.63</v>
      </c>
      <c r="G14" s="1">
        <v>78.84</v>
      </c>
      <c r="H14" s="2">
        <v>1169.0694626474442</v>
      </c>
      <c r="I14" s="2">
        <v>1176.2362637362635</v>
      </c>
      <c r="J14" s="2">
        <v>1189.4990947495473</v>
      </c>
      <c r="K14" s="1">
        <f t="shared" si="1"/>
        <v>71.79333333333334</v>
      </c>
      <c r="L14" s="1">
        <f t="shared" si="2"/>
        <v>84.55666666666666</v>
      </c>
      <c r="M14" s="2">
        <f t="shared" si="0"/>
        <v>1177.7788095459186</v>
      </c>
      <c r="N14" s="1">
        <f t="shared" si="3"/>
        <v>1.228003930851862</v>
      </c>
      <c r="O14" s="39">
        <f t="shared" si="4"/>
        <v>97.70820202254916</v>
      </c>
    </row>
    <row r="15" spans="1:15" ht="26.25" customHeight="1">
      <c r="A15" s="18" t="s">
        <v>17</v>
      </c>
      <c r="B15" s="3">
        <v>91</v>
      </c>
      <c r="C15" s="3">
        <v>85</v>
      </c>
      <c r="D15" s="3">
        <v>92</v>
      </c>
      <c r="E15" s="3">
        <v>61</v>
      </c>
      <c r="F15" s="3">
        <v>84</v>
      </c>
      <c r="G15" s="3">
        <v>92</v>
      </c>
      <c r="H15" s="2">
        <v>670.3296703296703</v>
      </c>
      <c r="I15" s="2">
        <v>988.2352941176471</v>
      </c>
      <c r="J15" s="2">
        <v>1000</v>
      </c>
      <c r="K15" s="1">
        <f t="shared" si="1"/>
        <v>89.33333333333333</v>
      </c>
      <c r="L15" s="1">
        <f t="shared" si="2"/>
        <v>79</v>
      </c>
      <c r="M15" s="2">
        <f t="shared" si="0"/>
        <v>884.3283582089553</v>
      </c>
      <c r="N15" s="1">
        <f t="shared" si="3"/>
        <v>1.1473052848657361</v>
      </c>
      <c r="O15" s="39">
        <f t="shared" si="4"/>
        <v>98.8555073074149</v>
      </c>
    </row>
    <row r="16" spans="1:15" ht="26.25" customHeight="1">
      <c r="A16" s="18" t="s">
        <v>2</v>
      </c>
      <c r="B16" s="3">
        <v>28.9</v>
      </c>
      <c r="C16" s="3">
        <v>29</v>
      </c>
      <c r="D16" s="3">
        <v>28.4</v>
      </c>
      <c r="E16" s="3">
        <v>39.1</v>
      </c>
      <c r="F16" s="3">
        <v>42.4</v>
      </c>
      <c r="G16" s="3">
        <v>37.5</v>
      </c>
      <c r="H16" s="2">
        <v>1352.9411764705883</v>
      </c>
      <c r="I16" s="2">
        <v>1462.0689655172414</v>
      </c>
      <c r="J16" s="2">
        <v>1320.4225352112678</v>
      </c>
      <c r="K16" s="1">
        <f t="shared" si="1"/>
        <v>28.766666666666666</v>
      </c>
      <c r="L16" s="1">
        <f t="shared" si="2"/>
        <v>39.666666666666664</v>
      </c>
      <c r="M16" s="2">
        <f t="shared" si="0"/>
        <v>1378.9107763615295</v>
      </c>
      <c r="N16" s="1">
        <f t="shared" si="3"/>
        <v>0.576073117717395</v>
      </c>
      <c r="O16" s="39">
        <f t="shared" si="4"/>
        <v>99.4315804251323</v>
      </c>
    </row>
    <row r="17" spans="1:15" ht="26.25" customHeight="1">
      <c r="A17" s="18" t="s">
        <v>23</v>
      </c>
      <c r="B17" s="1">
        <v>14.2</v>
      </c>
      <c r="C17" s="1">
        <v>25.5</v>
      </c>
      <c r="D17" s="3">
        <v>17.047</v>
      </c>
      <c r="E17" s="1">
        <v>10.732</v>
      </c>
      <c r="F17" s="1">
        <v>23.3</v>
      </c>
      <c r="G17" s="1">
        <v>20.396</v>
      </c>
      <c r="H17" s="2">
        <v>755.7746478873239</v>
      </c>
      <c r="I17" s="2">
        <v>913.7254901960785</v>
      </c>
      <c r="J17" s="2">
        <v>1196.4568545785182</v>
      </c>
      <c r="K17" s="1">
        <f t="shared" si="1"/>
        <v>18.915666666666667</v>
      </c>
      <c r="L17" s="1">
        <f t="shared" si="2"/>
        <v>18.142666666666667</v>
      </c>
      <c r="M17" s="2">
        <f t="shared" si="0"/>
        <v>959.1344035808061</v>
      </c>
      <c r="N17" s="1">
        <f t="shared" si="3"/>
        <v>0.26348325757245694</v>
      </c>
      <c r="O17" s="39">
        <f t="shared" si="4"/>
        <v>99.69506368270476</v>
      </c>
    </row>
    <row r="18" spans="1:15" ht="26.25" customHeight="1">
      <c r="A18" s="18" t="s">
        <v>3</v>
      </c>
      <c r="B18" s="3">
        <v>2.8699999999999997</v>
      </c>
      <c r="C18" s="3">
        <v>2.9</v>
      </c>
      <c r="D18" s="3">
        <v>3.1999999999999997</v>
      </c>
      <c r="E18" s="3">
        <v>8.055</v>
      </c>
      <c r="F18" s="3">
        <v>8.3</v>
      </c>
      <c r="G18" s="3">
        <v>8</v>
      </c>
      <c r="H18" s="2">
        <v>2806.6202090592337</v>
      </c>
      <c r="I18" s="2">
        <v>2862.0689655172414</v>
      </c>
      <c r="J18" s="2">
        <v>2500</v>
      </c>
      <c r="K18" s="1">
        <f t="shared" si="1"/>
        <v>2.9899999999999998</v>
      </c>
      <c r="L18" s="1">
        <f t="shared" si="2"/>
        <v>8.118333333333334</v>
      </c>
      <c r="M18" s="2">
        <f t="shared" si="0"/>
        <v>2715.161649944259</v>
      </c>
      <c r="N18" s="1">
        <f t="shared" si="3"/>
        <v>0.11790135110930383</v>
      </c>
      <c r="O18" s="39">
        <f t="shared" si="4"/>
        <v>99.81296503381407</v>
      </c>
    </row>
    <row r="19" spans="1:15" ht="26.25" customHeight="1">
      <c r="A19" s="18" t="s">
        <v>13</v>
      </c>
      <c r="B19" s="3">
        <v>2.5</v>
      </c>
      <c r="C19" s="3">
        <v>2.2</v>
      </c>
      <c r="D19" s="3">
        <v>2</v>
      </c>
      <c r="E19" s="3">
        <v>3.1</v>
      </c>
      <c r="F19" s="3">
        <v>3.9</v>
      </c>
      <c r="G19" s="3">
        <v>3</v>
      </c>
      <c r="H19" s="2">
        <v>1240</v>
      </c>
      <c r="I19" s="2">
        <v>1772.7272727272725</v>
      </c>
      <c r="J19" s="2">
        <v>1500</v>
      </c>
      <c r="K19" s="1">
        <f t="shared" si="1"/>
        <v>2.2333333333333334</v>
      </c>
      <c r="L19" s="1">
        <f t="shared" si="2"/>
        <v>3.3333333333333335</v>
      </c>
      <c r="M19" s="2">
        <f t="shared" si="0"/>
        <v>1492.5373134328358</v>
      </c>
      <c r="N19" s="1">
        <f t="shared" si="3"/>
        <v>0.0484095056905374</v>
      </c>
      <c r="O19" s="39">
        <f t="shared" si="4"/>
        <v>99.86137453950461</v>
      </c>
    </row>
    <row r="20" spans="1:15" ht="26.25" customHeight="1">
      <c r="A20" s="18" t="s">
        <v>5</v>
      </c>
      <c r="B20" s="3">
        <v>2</v>
      </c>
      <c r="C20" s="3">
        <v>2</v>
      </c>
      <c r="D20" s="3">
        <v>3</v>
      </c>
      <c r="E20" s="3">
        <v>2</v>
      </c>
      <c r="F20" s="3">
        <v>2</v>
      </c>
      <c r="G20" s="3">
        <v>2.9</v>
      </c>
      <c r="H20" s="2">
        <v>1000</v>
      </c>
      <c r="I20" s="2">
        <v>1000</v>
      </c>
      <c r="J20" s="2">
        <v>966.6666666666666</v>
      </c>
      <c r="K20" s="1">
        <f t="shared" si="1"/>
        <v>2.3333333333333335</v>
      </c>
      <c r="L20" s="1">
        <f t="shared" si="2"/>
        <v>2.3000000000000003</v>
      </c>
      <c r="M20" s="2">
        <f t="shared" si="0"/>
        <v>985.7142857142858</v>
      </c>
      <c r="N20" s="1">
        <f t="shared" si="3"/>
        <v>0.0334025589264708</v>
      </c>
      <c r="O20" s="39">
        <f t="shared" si="4"/>
        <v>99.89477709843108</v>
      </c>
    </row>
    <row r="21" spans="1:15" ht="26.25" customHeight="1">
      <c r="A21" s="20" t="s">
        <v>8</v>
      </c>
      <c r="B21" s="3">
        <v>1.3</v>
      </c>
      <c r="C21" s="3">
        <v>1.5</v>
      </c>
      <c r="D21" s="22">
        <v>1.7000000000000002</v>
      </c>
      <c r="E21" s="3">
        <v>0.992</v>
      </c>
      <c r="F21" s="3">
        <v>1.9</v>
      </c>
      <c r="G21" s="1">
        <v>2.24</v>
      </c>
      <c r="H21" s="2">
        <v>763.0769230769231</v>
      </c>
      <c r="I21" s="2">
        <v>1266.6666666666665</v>
      </c>
      <c r="J21" s="2">
        <v>1317.6470588235295</v>
      </c>
      <c r="K21" s="1">
        <f t="shared" si="1"/>
        <v>1.5</v>
      </c>
      <c r="L21" s="1">
        <f t="shared" si="2"/>
        <v>1.7106666666666666</v>
      </c>
      <c r="M21" s="2">
        <f t="shared" si="0"/>
        <v>1140.4444444444443</v>
      </c>
      <c r="N21" s="1">
        <f t="shared" si="3"/>
        <v>0.02484375832038379</v>
      </c>
      <c r="O21" s="39">
        <f t="shared" si="4"/>
        <v>99.91962085675146</v>
      </c>
    </row>
    <row r="22" spans="1:15" ht="26.25" customHeight="1">
      <c r="A22" s="18" t="s">
        <v>26</v>
      </c>
      <c r="B22" s="3">
        <v>1</v>
      </c>
      <c r="C22" s="3">
        <v>1.1</v>
      </c>
      <c r="D22" s="3">
        <v>1</v>
      </c>
      <c r="E22" s="3">
        <v>2</v>
      </c>
      <c r="F22" s="3">
        <v>1.2</v>
      </c>
      <c r="G22" s="3">
        <v>1</v>
      </c>
      <c r="H22" s="2">
        <v>2000</v>
      </c>
      <c r="I22" s="2">
        <v>1090.9090909090908</v>
      </c>
      <c r="J22" s="2">
        <v>1000</v>
      </c>
      <c r="K22" s="1">
        <f t="shared" si="1"/>
        <v>1.0333333333333334</v>
      </c>
      <c r="L22" s="1">
        <f t="shared" si="2"/>
        <v>1.4000000000000001</v>
      </c>
      <c r="M22" s="2">
        <f t="shared" si="0"/>
        <v>1354.8387096774193</v>
      </c>
      <c r="N22" s="1">
        <f t="shared" si="3"/>
        <v>0.02033199239002571</v>
      </c>
      <c r="O22" s="39">
        <f t="shared" si="4"/>
        <v>99.93995284914149</v>
      </c>
    </row>
    <row r="23" spans="1:15" ht="26.25" customHeight="1">
      <c r="A23" s="18" t="s">
        <v>25</v>
      </c>
      <c r="B23" s="3">
        <v>0.438</v>
      </c>
      <c r="C23" s="3">
        <v>0.416</v>
      </c>
      <c r="D23" s="1">
        <v>0.319</v>
      </c>
      <c r="E23" s="3">
        <v>0.921</v>
      </c>
      <c r="F23" s="3">
        <v>0.816</v>
      </c>
      <c r="G23" s="1">
        <v>0.45699999999999996</v>
      </c>
      <c r="H23" s="2">
        <v>2102.7397260273974</v>
      </c>
      <c r="I23" s="2">
        <v>1961.5384615384614</v>
      </c>
      <c r="J23" s="2">
        <v>1432.6018808777428</v>
      </c>
      <c r="K23" s="1">
        <f t="shared" si="1"/>
        <v>0.391</v>
      </c>
      <c r="L23" s="1">
        <f t="shared" si="2"/>
        <v>0.7313333333333333</v>
      </c>
      <c r="M23" s="2">
        <f t="shared" si="0"/>
        <v>1870.4177323103154</v>
      </c>
      <c r="N23" s="1">
        <f t="shared" si="3"/>
        <v>0.010621045548503905</v>
      </c>
      <c r="O23" s="39">
        <f t="shared" si="4"/>
        <v>99.95057389469</v>
      </c>
    </row>
    <row r="24" spans="1:15" ht="26.25" customHeight="1">
      <c r="A24" s="18" t="s">
        <v>11</v>
      </c>
      <c r="B24" s="3">
        <v>0.7</v>
      </c>
      <c r="C24" s="3">
        <v>0.7</v>
      </c>
      <c r="D24" s="3">
        <v>0.75</v>
      </c>
      <c r="E24" s="3">
        <v>0.55</v>
      </c>
      <c r="F24" s="3">
        <v>0.7</v>
      </c>
      <c r="G24" s="3">
        <v>0.76</v>
      </c>
      <c r="H24" s="2">
        <v>785.7142857142858</v>
      </c>
      <c r="I24" s="2">
        <v>1000</v>
      </c>
      <c r="J24" s="2">
        <v>1013.3333333333334</v>
      </c>
      <c r="K24" s="1">
        <f t="shared" si="1"/>
        <v>0.7166666666666667</v>
      </c>
      <c r="L24" s="1">
        <f t="shared" si="2"/>
        <v>0.6699999999999999</v>
      </c>
      <c r="M24" s="2">
        <f t="shared" si="0"/>
        <v>934.8837209302325</v>
      </c>
      <c r="N24" s="1">
        <f t="shared" si="3"/>
        <v>0.009730310643798014</v>
      </c>
      <c r="O24" s="39">
        <f t="shared" si="4"/>
        <v>99.9603042053338</v>
      </c>
    </row>
    <row r="25" spans="1:15" ht="26.25" customHeight="1">
      <c r="A25" s="18" t="s">
        <v>1</v>
      </c>
      <c r="B25" s="3">
        <v>0.4</v>
      </c>
      <c r="C25" s="3">
        <v>0.4</v>
      </c>
      <c r="D25" s="3">
        <v>0.81</v>
      </c>
      <c r="E25" s="3">
        <v>0.7</v>
      </c>
      <c r="F25" s="3">
        <v>0.4</v>
      </c>
      <c r="G25" s="3">
        <v>0.83</v>
      </c>
      <c r="H25" s="2">
        <v>1749.9999999999998</v>
      </c>
      <c r="I25" s="2">
        <v>1000</v>
      </c>
      <c r="J25" s="2">
        <v>1024.6913580246912</v>
      </c>
      <c r="K25" s="1">
        <f t="shared" si="1"/>
        <v>0.5366666666666667</v>
      </c>
      <c r="L25" s="1">
        <f t="shared" si="2"/>
        <v>0.6433333333333334</v>
      </c>
      <c r="M25" s="2">
        <f t="shared" si="0"/>
        <v>1198.7577639751553</v>
      </c>
      <c r="N25" s="1">
        <f t="shared" si="3"/>
        <v>0.009343034598273719</v>
      </c>
      <c r="O25" s="39">
        <f t="shared" si="4"/>
        <v>99.96964723993207</v>
      </c>
    </row>
    <row r="26" spans="1:15" ht="26.25" customHeight="1">
      <c r="A26" s="18" t="s">
        <v>16</v>
      </c>
      <c r="B26" s="1">
        <v>0.436</v>
      </c>
      <c r="C26" s="1">
        <v>0.6</v>
      </c>
      <c r="D26" s="1">
        <v>0.59</v>
      </c>
      <c r="E26" s="1">
        <v>0.46299999999999997</v>
      </c>
      <c r="F26" s="1">
        <v>0.7</v>
      </c>
      <c r="G26" s="1">
        <v>0.72</v>
      </c>
      <c r="H26" s="2">
        <v>1061.926605504587</v>
      </c>
      <c r="I26" s="2">
        <v>1166.6666666666667</v>
      </c>
      <c r="J26" s="2">
        <v>1220.3389830508474</v>
      </c>
      <c r="K26" s="1">
        <f t="shared" si="1"/>
        <v>0.5419999999999999</v>
      </c>
      <c r="L26" s="1">
        <f t="shared" si="2"/>
        <v>0.6276666666666666</v>
      </c>
      <c r="M26" s="2">
        <f t="shared" si="0"/>
        <v>1158.0565805658057</v>
      </c>
      <c r="N26" s="1">
        <f t="shared" si="3"/>
        <v>0.009115509921528191</v>
      </c>
      <c r="O26" s="39">
        <f t="shared" si="4"/>
        <v>99.9787627498536</v>
      </c>
    </row>
    <row r="27" spans="1:15" ht="26.25" customHeight="1">
      <c r="A27" s="21" t="s">
        <v>21</v>
      </c>
      <c r="B27" s="1"/>
      <c r="C27" s="1">
        <v>1.65</v>
      </c>
      <c r="D27" s="1">
        <v>1.7883870967741935</v>
      </c>
      <c r="E27" s="1"/>
      <c r="F27" s="1">
        <v>1.01</v>
      </c>
      <c r="G27" s="1">
        <v>1.3</v>
      </c>
      <c r="H27" s="2"/>
      <c r="I27" s="2">
        <v>612.1212121212121</v>
      </c>
      <c r="J27" s="2">
        <v>726.9119769119769</v>
      </c>
      <c r="K27" s="1">
        <f t="shared" si="1"/>
        <v>1.7191935483870968</v>
      </c>
      <c r="L27" s="1">
        <f t="shared" si="2"/>
        <v>1.155</v>
      </c>
      <c r="M27" s="2">
        <f t="shared" si="0"/>
        <v>671.8266253869969</v>
      </c>
      <c r="N27" s="1">
        <f t="shared" si="3"/>
        <v>0.01677389372177121</v>
      </c>
      <c r="O27" s="39">
        <f t="shared" si="4"/>
        <v>99.99553664357538</v>
      </c>
    </row>
    <row r="28" spans="1:15" ht="26.25" customHeight="1">
      <c r="A28" s="23" t="s">
        <v>20</v>
      </c>
      <c r="B28" s="1">
        <v>0.5</v>
      </c>
      <c r="C28" s="1">
        <v>0.5</v>
      </c>
      <c r="D28" s="1">
        <v>0.51</v>
      </c>
      <c r="E28" s="1">
        <v>0.4</v>
      </c>
      <c r="F28" s="1">
        <v>0.365</v>
      </c>
      <c r="G28" s="1">
        <v>0.45</v>
      </c>
      <c r="H28" s="2">
        <v>800</v>
      </c>
      <c r="I28" s="2">
        <v>730</v>
      </c>
      <c r="J28" s="2">
        <v>882.3529411764706</v>
      </c>
      <c r="K28" s="1">
        <f t="shared" si="1"/>
        <v>0.5033333333333333</v>
      </c>
      <c r="L28" s="1">
        <f t="shared" si="2"/>
        <v>0.405</v>
      </c>
      <c r="M28" s="2">
        <f t="shared" si="0"/>
        <v>804.6357615894041</v>
      </c>
      <c r="N28" s="1">
        <f t="shared" si="3"/>
        <v>0.005881754941400294</v>
      </c>
      <c r="O28" s="39">
        <f t="shared" si="4"/>
        <v>100.00141839851678</v>
      </c>
    </row>
    <row r="29" spans="1:15" ht="26.25" customHeight="1">
      <c r="A29" s="18" t="s">
        <v>6</v>
      </c>
      <c r="B29" s="3">
        <v>0.2</v>
      </c>
      <c r="C29" s="3">
        <v>0.66</v>
      </c>
      <c r="D29" s="3">
        <v>0.12</v>
      </c>
      <c r="E29" s="3">
        <v>0.134</v>
      </c>
      <c r="F29" s="3">
        <v>0.49</v>
      </c>
      <c r="G29" s="3">
        <v>0.11</v>
      </c>
      <c r="H29" s="2">
        <v>670</v>
      </c>
      <c r="I29" s="2">
        <v>742.4242424242424</v>
      </c>
      <c r="J29" s="2">
        <v>916.6666666666667</v>
      </c>
      <c r="K29" s="1">
        <f t="shared" si="1"/>
        <v>0.3266666666666667</v>
      </c>
      <c r="L29" s="1">
        <f t="shared" si="2"/>
        <v>0.24466666666666667</v>
      </c>
      <c r="M29" s="2">
        <f t="shared" si="0"/>
        <v>748.9795918367346</v>
      </c>
      <c r="N29" s="1">
        <f t="shared" si="3"/>
        <v>0.003553257717685445</v>
      </c>
      <c r="O29" s="39">
        <f t="shared" si="4"/>
        <v>100.00497165623446</v>
      </c>
    </row>
    <row r="30" spans="1:15" ht="26.25" customHeight="1">
      <c r="A30" s="18" t="s">
        <v>22</v>
      </c>
      <c r="B30" s="3"/>
      <c r="C30" s="3"/>
      <c r="D30" s="3">
        <v>0.005</v>
      </c>
      <c r="E30" s="3"/>
      <c r="F30" s="3"/>
      <c r="G30" s="3"/>
      <c r="H30" s="2"/>
      <c r="I30" s="2"/>
      <c r="J30" s="2"/>
      <c r="K30" s="1">
        <f t="shared" si="1"/>
        <v>0.005</v>
      </c>
      <c r="L30" s="1"/>
      <c r="M30" s="2"/>
      <c r="N30" s="1"/>
      <c r="O30" s="39"/>
    </row>
    <row r="31" spans="1:15" ht="26.25" customHeight="1" thickBot="1">
      <c r="A31" s="41" t="s">
        <v>24</v>
      </c>
      <c r="B31" s="42"/>
      <c r="C31" s="42"/>
      <c r="D31" s="42">
        <v>0.02</v>
      </c>
      <c r="E31" s="42"/>
      <c r="F31" s="42"/>
      <c r="G31" s="42">
        <v>0.02</v>
      </c>
      <c r="H31" s="43"/>
      <c r="I31" s="43"/>
      <c r="J31" s="43"/>
      <c r="K31" s="42">
        <f t="shared" si="1"/>
        <v>0.02</v>
      </c>
      <c r="L31" s="42">
        <f t="shared" si="2"/>
        <v>0.02</v>
      </c>
      <c r="M31" s="43">
        <f t="shared" si="0"/>
        <v>1000</v>
      </c>
      <c r="N31" s="42">
        <f t="shared" si="3"/>
        <v>0.00029045703414322437</v>
      </c>
      <c r="O31" s="44">
        <f t="shared" si="4"/>
        <v>0.00029045703414322437</v>
      </c>
    </row>
    <row r="32" spans="1:15" s="5" customFormat="1" ht="24.75" customHeight="1" hidden="1">
      <c r="A32" s="53" t="s">
        <v>29</v>
      </c>
      <c r="B32" s="36"/>
      <c r="C32" s="36"/>
      <c r="D32" s="36"/>
      <c r="E32" s="36"/>
      <c r="F32" s="36"/>
      <c r="G32" s="36"/>
      <c r="H32" s="37"/>
      <c r="I32" s="37"/>
      <c r="J32" s="37" t="e">
        <v>#DIV/0!</v>
      </c>
      <c r="K32" s="35" t="e">
        <f>AVERAGE(B32:D32)</f>
        <v>#DIV/0!</v>
      </c>
      <c r="L32" s="35" t="e">
        <f>AVERAGE(C32:E32)</f>
        <v>#DIV/0!</v>
      </c>
      <c r="M32" s="37" t="e">
        <f t="shared" si="0"/>
        <v>#DIV/0!</v>
      </c>
      <c r="N32" s="35" t="e">
        <f>L32/5516.1*100</f>
        <v>#DIV/0!</v>
      </c>
      <c r="O32" s="38"/>
    </row>
    <row r="33" spans="1:15" s="5" customFormat="1" ht="24.75" customHeight="1" hidden="1">
      <c r="A33" s="54"/>
      <c r="B33" s="3"/>
      <c r="C33" s="3"/>
      <c r="D33" s="3"/>
      <c r="E33" s="3"/>
      <c r="F33" s="3"/>
      <c r="G33" s="3"/>
      <c r="H33" s="2"/>
      <c r="I33" s="2"/>
      <c r="J33" s="2" t="e">
        <v>#DIV/0!</v>
      </c>
      <c r="K33" s="1" t="e">
        <f>AVERAGE(B33:D33)</f>
        <v>#DIV/0!</v>
      </c>
      <c r="L33" s="1" t="e">
        <f>AVERAGE(C33:E33)</f>
        <v>#DIV/0!</v>
      </c>
      <c r="M33" s="2" t="e">
        <f t="shared" si="0"/>
        <v>#DIV/0!</v>
      </c>
      <c r="N33" s="1" t="e">
        <f>L33/5516.1*100</f>
        <v>#DIV/0!</v>
      </c>
      <c r="O33" s="19"/>
    </row>
    <row r="34" spans="1:15" s="5" customFormat="1" ht="24.75" customHeight="1" hidden="1">
      <c r="A34" s="55"/>
      <c r="B34" s="11"/>
      <c r="C34" s="11"/>
      <c r="D34" s="11"/>
      <c r="E34" s="11"/>
      <c r="F34" s="11"/>
      <c r="G34" s="11"/>
      <c r="H34" s="12"/>
      <c r="I34" s="12"/>
      <c r="J34" s="12" t="e">
        <v>#DIV/0!</v>
      </c>
      <c r="K34" s="24" t="e">
        <f>AVERAGE(B34:D34)</f>
        <v>#DIV/0!</v>
      </c>
      <c r="L34" s="24" t="e">
        <f>AVERAGE(C34:E34)</f>
        <v>#DIV/0!</v>
      </c>
      <c r="M34" s="12" t="e">
        <f t="shared" si="0"/>
        <v>#DIV/0!</v>
      </c>
      <c r="N34" s="24" t="e">
        <f>L34/5516.1*100</f>
        <v>#DIV/0!</v>
      </c>
      <c r="O34" s="25"/>
    </row>
    <row r="35" spans="1:15" s="5" customFormat="1" ht="24.75" customHeight="1" thickBot="1">
      <c r="A35" s="26" t="s">
        <v>19</v>
      </c>
      <c r="B35" s="27">
        <v>5477.502</v>
      </c>
      <c r="C35" s="27">
        <v>5856.1449999999995</v>
      </c>
      <c r="D35" s="27">
        <v>5263.719387096775</v>
      </c>
      <c r="E35" s="27">
        <v>5428.493</v>
      </c>
      <c r="F35" s="27">
        <v>8264.782</v>
      </c>
      <c r="G35" s="27">
        <v>6963.717000000001</v>
      </c>
      <c r="H35" s="13">
        <v>991.0526732806305</v>
      </c>
      <c r="I35" s="13">
        <v>1411.3007789253852</v>
      </c>
      <c r="J35" s="13">
        <v>1322.9650913896583</v>
      </c>
      <c r="K35" s="27">
        <f>AVERAGE(B35:D35)</f>
        <v>5532.455462365592</v>
      </c>
      <c r="L35" s="27">
        <f>AVERAGE(E35:G35)</f>
        <v>6885.664</v>
      </c>
      <c r="M35" s="13">
        <f t="shared" si="0"/>
        <v>1244.5945650786668</v>
      </c>
      <c r="N35" s="27"/>
      <c r="O35" s="28"/>
    </row>
    <row r="36" spans="1:15" s="5" customFormat="1" ht="18" customHeight="1">
      <c r="A36" s="15"/>
      <c r="B36" s="15"/>
      <c r="C36" s="15"/>
      <c r="D36" s="15"/>
      <c r="E36" s="15"/>
      <c r="F36" s="15"/>
      <c r="G36" s="15"/>
      <c r="H36" s="6"/>
      <c r="I36" s="29"/>
      <c r="J36" s="6"/>
      <c r="K36" s="6"/>
      <c r="L36" s="6"/>
      <c r="M36" s="6"/>
      <c r="N36" s="6"/>
      <c r="O36" s="6"/>
    </row>
    <row r="37" spans="1:15" s="5" customFormat="1" ht="16.5">
      <c r="A37" s="15"/>
      <c r="B37" s="1">
        <v>5477.502</v>
      </c>
      <c r="C37" s="1">
        <v>5856.1449999999995</v>
      </c>
      <c r="D37" s="1">
        <v>5263.719387096775</v>
      </c>
      <c r="E37" s="1">
        <v>5428.493</v>
      </c>
      <c r="F37" s="1">
        <v>8264.782</v>
      </c>
      <c r="G37" s="1">
        <v>6963.717000000001</v>
      </c>
      <c r="H37" s="2">
        <v>991.0526732806305</v>
      </c>
      <c r="I37" s="2">
        <v>1411.3007789253852</v>
      </c>
      <c r="J37" s="2">
        <v>1322.9650913896583</v>
      </c>
      <c r="K37" s="6"/>
      <c r="L37" s="6"/>
      <c r="M37" s="6"/>
      <c r="N37" s="6"/>
      <c r="O37" s="6"/>
    </row>
    <row r="39" ht="16.5">
      <c r="D39" s="7">
        <v>5263.719387096775</v>
      </c>
    </row>
    <row r="42" ht="16.5">
      <c r="D42" s="8">
        <v>4316.068387096775</v>
      </c>
    </row>
    <row r="43" ht="16.5">
      <c r="D43" s="9">
        <v>947.6510000000001</v>
      </c>
    </row>
    <row r="44" ht="16.5">
      <c r="D44" s="9">
        <v>5263.731</v>
      </c>
    </row>
  </sheetData>
  <sheetProtection/>
  <mergeCells count="7">
    <mergeCell ref="A2:O2"/>
    <mergeCell ref="K4:M4"/>
    <mergeCell ref="A32:A34"/>
    <mergeCell ref="H4:J4"/>
    <mergeCell ref="B4:D4"/>
    <mergeCell ref="E4:G4"/>
    <mergeCell ref="A4:A5"/>
  </mergeCells>
  <printOptions horizontalCentered="1"/>
  <pageMargins left="0.2362204724409449" right="0.2362204724409449" top="0.7480314960629921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Ajay Gupta</dc:creator>
  <cp:keywords/>
  <dc:description/>
  <cp:lastModifiedBy>Dr J P Singh</cp:lastModifiedBy>
  <cp:lastPrinted>2014-09-12T18:20:10Z</cp:lastPrinted>
  <dcterms:created xsi:type="dcterms:W3CDTF">2004-03-23T07:05:13Z</dcterms:created>
  <dcterms:modified xsi:type="dcterms:W3CDTF">2015-02-02T22:36:32Z</dcterms:modified>
  <cp:category/>
  <cp:version/>
  <cp:contentType/>
  <cp:contentStatus/>
</cp:coreProperties>
</file>